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site updation March 2025\5 tab\"/>
    </mc:Choice>
  </mc:AlternateContent>
  <bookViews>
    <workbookView xWindow="0" yWindow="0" windowWidth="20490" windowHeight="7125"/>
  </bookViews>
  <sheets>
    <sheet name="CDRatio" sheetId="1" r:id="rId1"/>
  </sheets>
  <calcPr calcId="152511"/>
</workbook>
</file>

<file path=xl/calcChain.xml><?xml version="1.0" encoding="utf-8"?>
<calcChain xmlns="http://schemas.openxmlformats.org/spreadsheetml/2006/main">
  <c r="N65" i="1" l="1"/>
  <c r="G60" i="1" l="1"/>
  <c r="M11" i="1"/>
  <c r="M12" i="1"/>
  <c r="N11" i="1" l="1"/>
  <c r="H60" i="1" l="1"/>
  <c r="I60" i="1"/>
  <c r="J60" i="1"/>
  <c r="K60" i="1"/>
  <c r="L60" i="1"/>
  <c r="H55" i="1"/>
  <c r="I55" i="1"/>
  <c r="J55" i="1"/>
  <c r="K55" i="1"/>
  <c r="L55" i="1"/>
  <c r="G55" i="1"/>
  <c r="H47" i="1"/>
  <c r="I47" i="1"/>
  <c r="J47" i="1"/>
  <c r="K47" i="1"/>
  <c r="L47" i="1"/>
  <c r="G47" i="1"/>
  <c r="H43" i="1"/>
  <c r="I43" i="1"/>
  <c r="J43" i="1"/>
  <c r="K43" i="1"/>
  <c r="L43" i="1"/>
  <c r="G43" i="1"/>
  <c r="H38" i="1"/>
  <c r="I38" i="1"/>
  <c r="J38" i="1"/>
  <c r="K38" i="1"/>
  <c r="L38" i="1"/>
  <c r="G38" i="1"/>
  <c r="H20" i="1"/>
  <c r="I20" i="1"/>
  <c r="J20" i="1"/>
  <c r="K20" i="1"/>
  <c r="L20" i="1"/>
  <c r="G20" i="1"/>
  <c r="H15" i="1"/>
  <c r="I15" i="1"/>
  <c r="J15" i="1"/>
  <c r="K15" i="1"/>
  <c r="L15" i="1"/>
  <c r="G15" i="1"/>
  <c r="M8" i="1"/>
  <c r="N8" i="1" s="1"/>
  <c r="M9" i="1"/>
  <c r="N9" i="1" s="1"/>
  <c r="M10" i="1"/>
  <c r="N10" i="1" s="1"/>
  <c r="N12" i="1"/>
  <c r="M13" i="1"/>
  <c r="N13" i="1" s="1"/>
  <c r="M14" i="1"/>
  <c r="N14" i="1" s="1"/>
  <c r="M16" i="1"/>
  <c r="N16" i="1" s="1"/>
  <c r="M17" i="1"/>
  <c r="M18" i="1"/>
  <c r="N18" i="1" s="1"/>
  <c r="M19" i="1"/>
  <c r="N19" i="1" s="1"/>
  <c r="M22" i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40" i="1"/>
  <c r="M41" i="1"/>
  <c r="N41" i="1" s="1"/>
  <c r="M42" i="1"/>
  <c r="N42" i="1" s="1"/>
  <c r="M45" i="1"/>
  <c r="N45" i="1" s="1"/>
  <c r="M46" i="1"/>
  <c r="M48" i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6" i="1"/>
  <c r="M57" i="1"/>
  <c r="N57" i="1" s="1"/>
  <c r="M58" i="1"/>
  <c r="N58" i="1" s="1"/>
  <c r="M59" i="1"/>
  <c r="M7" i="1"/>
  <c r="I21" i="1" l="1"/>
  <c r="I39" i="1" s="1"/>
  <c r="I44" i="1" s="1"/>
  <c r="I62" i="1" s="1"/>
  <c r="H21" i="1"/>
  <c r="H39" i="1" s="1"/>
  <c r="H44" i="1" s="1"/>
  <c r="H62" i="1" s="1"/>
  <c r="N7" i="1"/>
  <c r="M15" i="1"/>
  <c r="G21" i="1"/>
  <c r="G39" i="1" s="1"/>
  <c r="L21" i="1"/>
  <c r="L39" i="1" s="1"/>
  <c r="L44" i="1" s="1"/>
  <c r="L62" i="1" s="1"/>
  <c r="K21" i="1"/>
  <c r="K39" i="1" s="1"/>
  <c r="K44" i="1" s="1"/>
  <c r="K62" i="1" s="1"/>
  <c r="J21" i="1"/>
  <c r="J39" i="1" s="1"/>
  <c r="J44" i="1" s="1"/>
  <c r="J62" i="1" s="1"/>
  <c r="M60" i="1"/>
  <c r="N60" i="1" s="1"/>
  <c r="N56" i="1"/>
  <c r="M55" i="1"/>
  <c r="N55" i="1" s="1"/>
  <c r="N48" i="1"/>
  <c r="M20" i="1"/>
  <c r="N20" i="1" s="1"/>
  <c r="N17" i="1"/>
  <c r="M47" i="1"/>
  <c r="N47" i="1" s="1"/>
  <c r="N46" i="1"/>
  <c r="M43" i="1"/>
  <c r="N43" i="1" s="1"/>
  <c r="N40" i="1"/>
  <c r="M38" i="1"/>
  <c r="N38" i="1" s="1"/>
  <c r="N22" i="1"/>
  <c r="M21" i="1" l="1"/>
  <c r="N15" i="1"/>
  <c r="G44" i="1"/>
  <c r="G62" i="1" l="1"/>
  <c r="G64" i="1" s="1"/>
  <c r="N21" i="1"/>
  <c r="M39" i="1"/>
  <c r="M44" i="1" l="1"/>
  <c r="N39" i="1"/>
  <c r="M62" i="1" l="1"/>
  <c r="N44" i="1"/>
  <c r="N62" i="1" l="1"/>
  <c r="M64" i="1"/>
</calcChain>
</file>

<file path=xl/sharedStrings.xml><?xml version="1.0" encoding="utf-8"?>
<sst xmlns="http://schemas.openxmlformats.org/spreadsheetml/2006/main" count="77" uniqueCount="74">
  <si>
    <t>Name of Bank</t>
  </si>
  <si>
    <t>Branch</t>
  </si>
  <si>
    <t>Rural</t>
  </si>
  <si>
    <t>Semi-Urban</t>
  </si>
  <si>
    <t xml:space="preserve">Urban </t>
  </si>
  <si>
    <t>CD Ratio</t>
  </si>
  <si>
    <t>BANK OF BARODA</t>
  </si>
  <si>
    <t>BANK OF INDIA</t>
  </si>
  <si>
    <t>CANARA BANK</t>
  </si>
  <si>
    <t>CENTRAL BANK OF INDIA</t>
  </si>
  <si>
    <t>INDIAN BANK</t>
  </si>
  <si>
    <t>PUNJAB NATIONAL BANK</t>
  </si>
  <si>
    <t>UNION BANK OF INDIA</t>
  </si>
  <si>
    <t>STATE BANK OF INDIA</t>
  </si>
  <si>
    <t>TOTAL LEAD BANKS</t>
  </si>
  <si>
    <t>BANK OF MAHARASHTRA</t>
  </si>
  <si>
    <t>INDIAN OVERSEAS BANK</t>
  </si>
  <si>
    <t>PUNJAB AND SIND BANK</t>
  </si>
  <si>
    <t>UCO BANK</t>
  </si>
  <si>
    <t>TOTAL NON LEAD BANKS</t>
  </si>
  <si>
    <t>TOTAL 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</si>
  <si>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</si>
  <si>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</si>
  <si>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</si>
  <si>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</si>
  <si>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</si>
  <si>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</si>
  <si>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</si>
  <si>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</si>
  <si>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</si>
  <si>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</si>
  <si>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</si>
  <si>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</si>
  <si>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THE NAINITAL BANK LTD</t>
  </si>
  <si>
    <t>CSB BANK LIMITED</t>
  </si>
  <si>
    <t>RBL BANK</t>
  </si>
  <si>
    <t>IDFC FIRST BANK</t>
  </si>
  <si>
    <t>TOTAL PRIVATE SECTOR BANKS</t>
  </si>
  <si>
    <t>TOTAL COMM.  BANKS</t>
  </si>
  <si>
    <t xml:space="preserve">ARYAVART GRAMIN  BANK   </t>
  </si>
  <si>
    <t>PRATHAMA U.P GRAMIN BANK</t>
  </si>
  <si>
    <t>TOTAL REGIONAL RURAL BANKS</t>
  </si>
  <si>
    <t>TOTAL COMM.  BANKS + TOTAL RRB</t>
  </si>
  <si>
    <t>U P COOP BANK LTD</t>
  </si>
  <si>
    <t>U P S G V BANK LTD</t>
  </si>
  <si>
    <t>TOTAL CO-OPERATIVE SECTOR BANKS</t>
  </si>
  <si>
    <t>AU SMALL FIN.BANK</t>
  </si>
  <si>
    <t>EQUITAS SMALL FIN. BANK</t>
  </si>
  <si>
    <t>JANA SMALL FIN. BANK</t>
  </si>
  <si>
    <t>UJJIVAN SMALL FIN. BANK</t>
  </si>
  <si>
    <t>UTKARSH SMALL FIN. BANK</t>
  </si>
  <si>
    <t>SHIVALIK SMALL FINANCE BANK</t>
  </si>
  <si>
    <t>UNITY SMALL FINANCE BANK</t>
  </si>
  <si>
    <t>TOTAL SMALL FINANCE BANK</t>
  </si>
  <si>
    <t>INDIA POST PAYMENTS BANK</t>
  </si>
  <si>
    <t>FINO PAYMENTS BANK</t>
  </si>
  <si>
    <t>PAYTM  PAYMENTS BANK</t>
  </si>
  <si>
    <t>AIRTEL PAYMENTS BANK</t>
  </si>
  <si>
    <t>TOTAL PAYMENT BANK</t>
  </si>
  <si>
    <t>GRAND TOTAL</t>
  </si>
  <si>
    <t>Outside Advances</t>
  </si>
  <si>
    <t>Total Advances</t>
  </si>
  <si>
    <t>RIDF</t>
  </si>
  <si>
    <t>Diff</t>
  </si>
  <si>
    <t>Advances</t>
  </si>
  <si>
    <t>Agenda No. 4</t>
  </si>
  <si>
    <t>Annexure-1</t>
  </si>
  <si>
    <t xml:space="preserve">(Amount in Crore) </t>
  </si>
  <si>
    <t xml:space="preserve">Sr. No. </t>
  </si>
  <si>
    <t>Total Deposit</t>
  </si>
  <si>
    <t>BANK WISE CD RATIO FY 2024-25 AS ON 31.03.2025</t>
  </si>
  <si>
    <t xml:space="preserve">BARODA UP BANK </t>
  </si>
  <si>
    <t>March 2024</t>
  </si>
  <si>
    <t>December'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</si>
</sst>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8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164" fontId="2" fillId="3" borderId="0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/>
    <xf numFmtId="164" fontId="2" fillId="3" borderId="0" xfId="0" applyNumberFormat="1" applyFont="1" applyFill="1"/>
    <xf numFmtId="0" fontId="5" fillId="3" borderId="0" xfId="0" applyFont="1" applyFill="1" applyAlignment="1">
      <alignment horizontal="center"/>
    </xf>
    <xf numFmtId="0" fontId="2" fillId="3" borderId="2" xfId="0" applyFont="1" applyFill="1" applyBorder="1"/>
    <xf numFmtId="164" fontId="2" fillId="3" borderId="2" xfId="0" applyNumberFormat="1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164" fontId="3" fillId="3" borderId="8" xfId="0" applyNumberFormat="1" applyFont="1" applyFill="1" applyBorder="1"/>
    <xf numFmtId="2" fontId="3" fillId="3" borderId="6" xfId="0" applyNumberFormat="1" applyFont="1" applyFill="1" applyBorder="1"/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164" fontId="2" fillId="3" borderId="21" xfId="0" applyNumberFormat="1" applyFont="1" applyFill="1" applyBorder="1"/>
    <xf numFmtId="2" fontId="2" fillId="3" borderId="22" xfId="0" applyNumberFormat="1" applyFont="1" applyFill="1" applyBorder="1"/>
    <xf numFmtId="0" fontId="2" fillId="3" borderId="23" xfId="0" applyFont="1" applyFill="1" applyBorder="1" applyAlignment="1">
      <alignment horizontal="center"/>
    </xf>
    <xf numFmtId="2" fontId="2" fillId="3" borderId="24" xfId="0" applyNumberFormat="1" applyFont="1" applyFill="1" applyBorder="1"/>
    <xf numFmtId="0" fontId="2" fillId="3" borderId="25" xfId="0" applyFont="1" applyFill="1" applyBorder="1" applyAlignment="1">
      <alignment horizontal="center"/>
    </xf>
    <xf numFmtId="2" fontId="2" fillId="3" borderId="26" xfId="0" applyNumberFormat="1" applyFont="1" applyFill="1" applyBorder="1"/>
    <xf numFmtId="0" fontId="2" fillId="3" borderId="27" xfId="0" applyFont="1" applyFill="1" applyBorder="1" applyAlignment="1">
      <alignment horizontal="center"/>
    </xf>
    <xf numFmtId="2" fontId="2" fillId="3" borderId="28" xfId="0" applyNumberFormat="1" applyFont="1" applyFill="1" applyBorder="1"/>
    <xf numFmtId="2" fontId="3" fillId="3" borderId="9" xfId="0" applyNumberFormat="1" applyFont="1" applyFill="1" applyBorder="1"/>
    <xf numFmtId="164" fontId="2" fillId="2" borderId="3" xfId="0" applyNumberFormat="1" applyFont="1" applyFill="1" applyBorder="1"/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/>
    <xf numFmtId="164" fontId="3" fillId="3" borderId="30" xfId="0" applyNumberFormat="1" applyFont="1" applyFill="1" applyBorder="1"/>
    <xf numFmtId="2" fontId="3" fillId="3" borderId="31" xfId="0" applyNumberFormat="1" applyFont="1" applyFill="1" applyBorder="1"/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/>
    <xf numFmtId="164" fontId="3" fillId="3" borderId="33" xfId="0" applyNumberFormat="1" applyFont="1" applyFill="1" applyBorder="1"/>
    <xf numFmtId="2" fontId="2" fillId="3" borderId="34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21" xfId="0" applyFont="1" applyFill="1" applyBorder="1"/>
    <xf numFmtId="164" fontId="3" fillId="3" borderId="21" xfId="0" applyNumberFormat="1" applyFont="1" applyFill="1" applyBorder="1"/>
    <xf numFmtId="0" fontId="3" fillId="3" borderId="22" xfId="0" applyFont="1" applyFill="1" applyBorder="1"/>
    <xf numFmtId="0" fontId="3" fillId="3" borderId="24" xfId="0" applyFont="1" applyFill="1" applyBorder="1"/>
    <xf numFmtId="0" fontId="2" fillId="3" borderId="35" xfId="0" applyFont="1" applyFill="1" applyBorder="1" applyAlignment="1">
      <alignment horizontal="center"/>
    </xf>
    <xf numFmtId="0" fontId="3" fillId="3" borderId="21" xfId="0" quotePrefix="1" applyFont="1" applyFill="1" applyBorder="1"/>
    <xf numFmtId="0" fontId="3" fillId="3" borderId="36" xfId="0" quotePrefix="1" applyFont="1" applyFill="1" applyBorder="1"/>
    <xf numFmtId="0" fontId="3" fillId="3" borderId="36" xfId="0" applyFont="1" applyFill="1" applyBorder="1"/>
    <xf numFmtId="164" fontId="3" fillId="3" borderId="36" xfId="0" applyNumberFormat="1" applyFont="1" applyFill="1" applyBorder="1"/>
    <xf numFmtId="2" fontId="3" fillId="3" borderId="37" xfId="0" applyNumberFormat="1" applyFont="1" applyFill="1" applyBorder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66"/>
  <sheetViews>
    <sheetView tabSelected="1" topLeftCell="A49" zoomScale="87" zoomScaleNormal="87" workbookViewId="0">
      <selection activeCell="N62" sqref="N62"/>
    </sheetView>
  </sheetViews>
  <sheetFormatPr defaultColWidth="9.6640625" defaultRowHeight="15.75" x14ac:dyDescent="0.25"/>
  <cols>
    <col min="1" max="1" width="6.33203125" style="4" bestFit="1" customWidth="1"/>
    <col min="2" max="2" width="30.6640625" style="1" customWidth="1"/>
    <col min="3" max="3" width="8" style="1" hidden="1" customWidth="1"/>
    <col min="4" max="4" width="12.77734375" style="1" hidden="1" customWidth="1"/>
    <col min="5" max="5" width="12.21875" style="1" hidden="1" customWidth="1"/>
    <col min="6" max="6" width="9.44140625" style="1" hidden="1" customWidth="1"/>
    <col min="7" max="7" width="11.33203125" style="12" customWidth="1"/>
    <col min="8" max="8" width="11.6640625" style="12" hidden="1" customWidth="1"/>
    <col min="9" max="9" width="15.77734375" style="12" hidden="1" customWidth="1"/>
    <col min="10" max="10" width="11.109375" style="12" hidden="1" customWidth="1"/>
    <col min="11" max="12" width="11.109375" style="12" customWidth="1"/>
    <col min="13" max="13" width="12.33203125" style="12" customWidth="1"/>
    <col min="14" max="14" width="8.5546875" style="1" customWidth="1"/>
    <col min="15" max="237" width="9.6640625" style="2" customWidth="1"/>
    <col min="238" max="16384" width="9.6640625" style="3"/>
  </cols>
  <sheetData>
    <row r="1" spans="1:237" ht="16.5" thickBot="1" x14ac:dyDescent="0.3">
      <c r="A1" s="66" t="s">
        <v>65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</row>
    <row r="2" spans="1:237" ht="16.5" thickBot="1" x14ac:dyDescent="0.3">
      <c r="A2" s="69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237" ht="21.75" customHeight="1" thickBot="1" x14ac:dyDescent="0.25">
      <c r="A3" s="72" t="s">
        <v>70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37" ht="19.5" thickBot="1" x14ac:dyDescent="0.35">
      <c r="A4" s="73" t="s">
        <v>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237" ht="18.75" hidden="1" x14ac:dyDescent="0.3">
      <c r="A5" s="13"/>
      <c r="B5" s="5"/>
      <c r="C5" s="6"/>
      <c r="D5" s="29"/>
      <c r="E5" s="29"/>
      <c r="F5" s="29"/>
      <c r="G5" s="10"/>
      <c r="H5" s="10"/>
      <c r="I5" s="10"/>
      <c r="J5" s="10"/>
      <c r="K5" s="10"/>
      <c r="L5" s="10"/>
      <c r="M5" s="10"/>
      <c r="N5" s="6"/>
    </row>
    <row r="6" spans="1:237" ht="36" customHeight="1" thickBot="1" x14ac:dyDescent="0.25">
      <c r="A6" s="25" t="s">
        <v>68</v>
      </c>
      <c r="B6" s="30" t="s">
        <v>0</v>
      </c>
      <c r="C6" s="31" t="s">
        <v>1</v>
      </c>
      <c r="D6" s="31" t="s">
        <v>2</v>
      </c>
      <c r="E6" s="32" t="s">
        <v>3</v>
      </c>
      <c r="F6" s="33" t="s">
        <v>4</v>
      </c>
      <c r="G6" s="26" t="s">
        <v>69</v>
      </c>
      <c r="H6" s="27" t="s">
        <v>2</v>
      </c>
      <c r="I6" s="27" t="s">
        <v>3</v>
      </c>
      <c r="J6" s="26" t="s">
        <v>4</v>
      </c>
      <c r="K6" s="26" t="s">
        <v>64</v>
      </c>
      <c r="L6" s="26" t="s">
        <v>60</v>
      </c>
      <c r="M6" s="26" t="s">
        <v>61</v>
      </c>
      <c r="N6" s="28" t="s">
        <v>5</v>
      </c>
    </row>
    <row r="7" spans="1:237" x14ac:dyDescent="0.25">
      <c r="A7" s="34">
        <v>1</v>
      </c>
      <c r="B7" s="35" t="s">
        <v>6</v>
      </c>
      <c r="C7" s="35">
        <v>1334</v>
      </c>
      <c r="D7" s="35">
        <v>33582.949999999997</v>
      </c>
      <c r="E7" s="35">
        <v>26537.46</v>
      </c>
      <c r="F7" s="35">
        <v>95607.85</v>
      </c>
      <c r="G7" s="36">
        <v>155728.26</v>
      </c>
      <c r="H7" s="36">
        <v>17638.96</v>
      </c>
      <c r="I7" s="36">
        <v>13281.53</v>
      </c>
      <c r="J7" s="36">
        <v>42079.25</v>
      </c>
      <c r="K7" s="36">
        <v>72999.740000000005</v>
      </c>
      <c r="L7" s="36">
        <v>9578</v>
      </c>
      <c r="M7" s="36">
        <f>K7+L7</f>
        <v>82577.740000000005</v>
      </c>
      <c r="N7" s="37">
        <f>M7/G7*100</f>
        <v>53.026817354794822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</row>
    <row r="8" spans="1:237" x14ac:dyDescent="0.25">
      <c r="A8" s="38">
        <v>2</v>
      </c>
      <c r="B8" s="7" t="s">
        <v>7</v>
      </c>
      <c r="C8" s="7">
        <v>539</v>
      </c>
      <c r="D8" s="7">
        <v>11128.06</v>
      </c>
      <c r="E8" s="7">
        <v>11439.81</v>
      </c>
      <c r="F8" s="7">
        <v>29227.48</v>
      </c>
      <c r="G8" s="11">
        <v>51795.35</v>
      </c>
      <c r="H8" s="11">
        <v>5861.68</v>
      </c>
      <c r="I8" s="11">
        <v>5794.23</v>
      </c>
      <c r="J8" s="11">
        <v>18716.689999999999</v>
      </c>
      <c r="K8" s="11">
        <v>30372.6</v>
      </c>
      <c r="L8" s="11">
        <v>1325</v>
      </c>
      <c r="M8" s="11">
        <f t="shared" ref="M8:M59" si="0">K8+L8</f>
        <v>31697.599999999999</v>
      </c>
      <c r="N8" s="39">
        <f t="shared" ref="N8:N62" si="1">M8/G8*100</f>
        <v>61.197771614633353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</row>
    <row r="9" spans="1:237" x14ac:dyDescent="0.25">
      <c r="A9" s="38">
        <v>3</v>
      </c>
      <c r="B9" s="7" t="s">
        <v>8</v>
      </c>
      <c r="C9" s="7">
        <v>1145</v>
      </c>
      <c r="D9" s="7">
        <v>13369.25</v>
      </c>
      <c r="E9" s="7">
        <v>15807.81</v>
      </c>
      <c r="F9" s="7">
        <v>69137.039999999994</v>
      </c>
      <c r="G9" s="11">
        <v>98314.1</v>
      </c>
      <c r="H9" s="11">
        <v>11027.61</v>
      </c>
      <c r="I9" s="11">
        <v>10382.56</v>
      </c>
      <c r="J9" s="11">
        <v>26723.79</v>
      </c>
      <c r="K9" s="11">
        <v>48133.96</v>
      </c>
      <c r="L9" s="11">
        <v>6091.16</v>
      </c>
      <c r="M9" s="11">
        <f t="shared" si="0"/>
        <v>54225.119999999995</v>
      </c>
      <c r="N9" s="39">
        <f t="shared" si="1"/>
        <v>55.154977770228278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</row>
    <row r="10" spans="1:237" x14ac:dyDescent="0.25">
      <c r="A10" s="38">
        <v>4</v>
      </c>
      <c r="B10" s="7" t="s">
        <v>9</v>
      </c>
      <c r="C10" s="7">
        <v>572</v>
      </c>
      <c r="D10" s="7">
        <v>11287.41</v>
      </c>
      <c r="E10" s="7">
        <v>10518.51</v>
      </c>
      <c r="F10" s="7">
        <v>29097.119999999999</v>
      </c>
      <c r="G10" s="11">
        <v>50903.040000000001</v>
      </c>
      <c r="H10" s="11">
        <v>4282.75</v>
      </c>
      <c r="I10" s="11">
        <v>3994.57</v>
      </c>
      <c r="J10" s="11">
        <v>11069.99</v>
      </c>
      <c r="K10" s="11">
        <v>19347.310000000001</v>
      </c>
      <c r="L10" s="11">
        <v>2117</v>
      </c>
      <c r="M10" s="11">
        <f t="shared" si="0"/>
        <v>21464.31</v>
      </c>
      <c r="N10" s="39">
        <f t="shared" si="1"/>
        <v>42.167049355009055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</row>
    <row r="11" spans="1:237" x14ac:dyDescent="0.25">
      <c r="A11" s="38">
        <v>5</v>
      </c>
      <c r="B11" s="7" t="s">
        <v>10</v>
      </c>
      <c r="C11" s="7">
        <v>1076</v>
      </c>
      <c r="D11" s="7">
        <v>0</v>
      </c>
      <c r="E11" s="7">
        <v>0</v>
      </c>
      <c r="F11" s="7">
        <v>0</v>
      </c>
      <c r="G11" s="11">
        <v>105594.4</v>
      </c>
      <c r="H11" s="11">
        <v>0</v>
      </c>
      <c r="I11" s="11">
        <v>0</v>
      </c>
      <c r="J11" s="11">
        <v>0</v>
      </c>
      <c r="K11" s="11">
        <v>46602.8</v>
      </c>
      <c r="L11" s="11">
        <v>9425</v>
      </c>
      <c r="M11" s="11">
        <f t="shared" si="0"/>
        <v>56027.8</v>
      </c>
      <c r="N11" s="39">
        <f t="shared" si="1"/>
        <v>53.059442546195633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</row>
    <row r="12" spans="1:237" x14ac:dyDescent="0.25">
      <c r="A12" s="38">
        <v>6</v>
      </c>
      <c r="B12" s="7" t="s">
        <v>11</v>
      </c>
      <c r="C12" s="7">
        <v>1661</v>
      </c>
      <c r="D12" s="7">
        <v>39616.449999999997</v>
      </c>
      <c r="E12" s="7">
        <v>39762.67</v>
      </c>
      <c r="F12" s="7">
        <v>139015.07</v>
      </c>
      <c r="G12" s="11">
        <v>218394.19</v>
      </c>
      <c r="H12" s="11">
        <v>18713.66</v>
      </c>
      <c r="I12" s="11">
        <v>18440.560000000001</v>
      </c>
      <c r="J12" s="11">
        <v>61802.04</v>
      </c>
      <c r="K12" s="11">
        <v>98956.26</v>
      </c>
      <c r="L12" s="11">
        <v>10092.11</v>
      </c>
      <c r="M12" s="11">
        <f t="shared" si="0"/>
        <v>109048.37</v>
      </c>
      <c r="N12" s="39">
        <f t="shared" si="1"/>
        <v>49.931900660910436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</row>
    <row r="13" spans="1:237" x14ac:dyDescent="0.25">
      <c r="A13" s="38">
        <v>7</v>
      </c>
      <c r="B13" s="7" t="s">
        <v>12</v>
      </c>
      <c r="C13" s="7">
        <v>1170</v>
      </c>
      <c r="D13" s="7">
        <v>38060.54</v>
      </c>
      <c r="E13" s="7">
        <v>20065.09</v>
      </c>
      <c r="F13" s="7">
        <v>80563.64</v>
      </c>
      <c r="G13" s="11">
        <v>138689.26999999999</v>
      </c>
      <c r="H13" s="11">
        <v>12506.81</v>
      </c>
      <c r="I13" s="11">
        <v>8119.39</v>
      </c>
      <c r="J13" s="11">
        <v>28467.040000000001</v>
      </c>
      <c r="K13" s="11">
        <v>49093.24</v>
      </c>
      <c r="L13" s="11">
        <v>14776.24</v>
      </c>
      <c r="M13" s="11">
        <f t="shared" si="0"/>
        <v>63869.479999999996</v>
      </c>
      <c r="N13" s="39">
        <f t="shared" si="1"/>
        <v>46.052214421490575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</row>
    <row r="14" spans="1:237" ht="16.5" thickBot="1" x14ac:dyDescent="0.3">
      <c r="A14" s="40">
        <v>8</v>
      </c>
      <c r="B14" s="14" t="s">
        <v>13</v>
      </c>
      <c r="C14" s="14">
        <v>2333</v>
      </c>
      <c r="D14" s="14">
        <v>70292.38</v>
      </c>
      <c r="E14" s="14">
        <v>77712.69</v>
      </c>
      <c r="F14" s="14">
        <v>249051.19</v>
      </c>
      <c r="G14" s="15">
        <v>397056.26</v>
      </c>
      <c r="H14" s="15">
        <v>23669.919999999998</v>
      </c>
      <c r="I14" s="15">
        <v>32114.46</v>
      </c>
      <c r="J14" s="15">
        <v>99725.01</v>
      </c>
      <c r="K14" s="15">
        <v>155509.39000000001</v>
      </c>
      <c r="L14" s="15">
        <v>15258.27</v>
      </c>
      <c r="M14" s="15">
        <f t="shared" si="0"/>
        <v>170767.66</v>
      </c>
      <c r="N14" s="41">
        <f t="shared" si="1"/>
        <v>43.008429082568803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</row>
    <row r="15" spans="1:237" s="8" customFormat="1" ht="16.5" thickBot="1" x14ac:dyDescent="0.3">
      <c r="A15" s="18"/>
      <c r="B15" s="19" t="s">
        <v>14</v>
      </c>
      <c r="C15" s="19">
        <v>9830</v>
      </c>
      <c r="D15" s="19">
        <v>217337.04</v>
      </c>
      <c r="E15" s="19">
        <v>201844.04</v>
      </c>
      <c r="F15" s="19">
        <v>691699.39</v>
      </c>
      <c r="G15" s="20">
        <f>SUM(G7:G14)</f>
        <v>1216474.8700000001</v>
      </c>
      <c r="H15" s="20">
        <f t="shared" ref="H15:L15" si="2">SUM(H7:H14)</f>
        <v>93701.39</v>
      </c>
      <c r="I15" s="20">
        <f t="shared" si="2"/>
        <v>92127.299999999988</v>
      </c>
      <c r="J15" s="20">
        <f t="shared" si="2"/>
        <v>288583.81</v>
      </c>
      <c r="K15" s="20">
        <f t="shared" si="2"/>
        <v>521015.3</v>
      </c>
      <c r="L15" s="20">
        <f t="shared" si="2"/>
        <v>68662.78</v>
      </c>
      <c r="M15" s="20">
        <f>SUM(M7:M14)</f>
        <v>589678.07999999996</v>
      </c>
      <c r="N15" s="24">
        <f t="shared" si="1"/>
        <v>48.474333053834471</v>
      </c>
    </row>
    <row r="16" spans="1:237" x14ac:dyDescent="0.25">
      <c r="A16" s="42">
        <v>9</v>
      </c>
      <c r="B16" s="16" t="s">
        <v>15</v>
      </c>
      <c r="C16" s="16">
        <v>148</v>
      </c>
      <c r="D16" s="16">
        <v>272.08</v>
      </c>
      <c r="E16" s="16">
        <v>761.62</v>
      </c>
      <c r="F16" s="16">
        <v>7111.91</v>
      </c>
      <c r="G16" s="17">
        <v>8145.61</v>
      </c>
      <c r="H16" s="17">
        <v>100.9</v>
      </c>
      <c r="I16" s="17">
        <v>883.79</v>
      </c>
      <c r="J16" s="17">
        <v>6383.83</v>
      </c>
      <c r="K16" s="17">
        <v>7368.52</v>
      </c>
      <c r="L16" s="17">
        <v>245.35</v>
      </c>
      <c r="M16" s="17">
        <f t="shared" si="0"/>
        <v>7613.8700000000008</v>
      </c>
      <c r="N16" s="43">
        <f t="shared" si="1"/>
        <v>93.472066548729941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</row>
    <row r="17" spans="1:237" x14ac:dyDescent="0.25">
      <c r="A17" s="38">
        <v>10</v>
      </c>
      <c r="B17" s="7" t="s">
        <v>16</v>
      </c>
      <c r="C17" s="7">
        <v>253</v>
      </c>
      <c r="D17" s="7">
        <v>2121.91</v>
      </c>
      <c r="E17" s="7">
        <v>2541.31</v>
      </c>
      <c r="F17" s="7">
        <v>17434.55</v>
      </c>
      <c r="G17" s="11">
        <v>22097.77</v>
      </c>
      <c r="H17" s="11">
        <v>1096.99</v>
      </c>
      <c r="I17" s="11">
        <v>937.7</v>
      </c>
      <c r="J17" s="11">
        <v>7129.05</v>
      </c>
      <c r="K17" s="11">
        <v>9163.74</v>
      </c>
      <c r="L17" s="11">
        <v>2860</v>
      </c>
      <c r="M17" s="11">
        <f t="shared" si="0"/>
        <v>12023.74</v>
      </c>
      <c r="N17" s="39">
        <f t="shared" si="1"/>
        <v>54.411553745015894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</row>
    <row r="18" spans="1:237" x14ac:dyDescent="0.25">
      <c r="A18" s="38">
        <v>11</v>
      </c>
      <c r="B18" s="7" t="s">
        <v>17</v>
      </c>
      <c r="C18" s="7">
        <v>234</v>
      </c>
      <c r="D18" s="7">
        <v>2402.0300000000002</v>
      </c>
      <c r="E18" s="7">
        <v>1403.05</v>
      </c>
      <c r="F18" s="7">
        <v>10483.9</v>
      </c>
      <c r="G18" s="11">
        <v>14288.98</v>
      </c>
      <c r="H18" s="11">
        <v>1800.13</v>
      </c>
      <c r="I18" s="11">
        <v>918.63</v>
      </c>
      <c r="J18" s="11">
        <v>4967.49</v>
      </c>
      <c r="K18" s="11">
        <v>7686.25</v>
      </c>
      <c r="L18" s="11">
        <v>0</v>
      </c>
      <c r="M18" s="11">
        <f t="shared" si="0"/>
        <v>7686.25</v>
      </c>
      <c r="N18" s="39">
        <f t="shared" si="1"/>
        <v>53.79145327378162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</row>
    <row r="19" spans="1:237" ht="16.5" thickBot="1" x14ac:dyDescent="0.3">
      <c r="A19" s="40">
        <v>12</v>
      </c>
      <c r="B19" s="14" t="s">
        <v>18</v>
      </c>
      <c r="C19" s="14">
        <v>306</v>
      </c>
      <c r="D19" s="14">
        <v>3850.32</v>
      </c>
      <c r="E19" s="14">
        <v>2858.87</v>
      </c>
      <c r="F19" s="14">
        <v>12617.09</v>
      </c>
      <c r="G19" s="15">
        <v>19326.28</v>
      </c>
      <c r="H19" s="15">
        <v>1875.4</v>
      </c>
      <c r="I19" s="15">
        <v>1700.4</v>
      </c>
      <c r="J19" s="15">
        <v>6301.03</v>
      </c>
      <c r="K19" s="15">
        <v>9876.83</v>
      </c>
      <c r="L19" s="15">
        <v>0</v>
      </c>
      <c r="M19" s="15">
        <f t="shared" si="0"/>
        <v>9876.83</v>
      </c>
      <c r="N19" s="41">
        <f t="shared" si="1"/>
        <v>51.105696492030539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</row>
    <row r="20" spans="1:237" s="8" customFormat="1" ht="16.5" thickBot="1" x14ac:dyDescent="0.3">
      <c r="A20" s="21"/>
      <c r="B20" s="22" t="s">
        <v>19</v>
      </c>
      <c r="C20" s="22">
        <v>941</v>
      </c>
      <c r="D20" s="22">
        <v>8646.34</v>
      </c>
      <c r="E20" s="22">
        <v>7564.85</v>
      </c>
      <c r="F20" s="22">
        <v>47647.45</v>
      </c>
      <c r="G20" s="23">
        <f>SUM(G16:G19)</f>
        <v>63858.64</v>
      </c>
      <c r="H20" s="23">
        <f t="shared" ref="H20:M20" si="3">SUM(H16:H19)</f>
        <v>4873.42</v>
      </c>
      <c r="I20" s="23">
        <f t="shared" si="3"/>
        <v>4440.5200000000004</v>
      </c>
      <c r="J20" s="23">
        <f t="shared" si="3"/>
        <v>24781.4</v>
      </c>
      <c r="K20" s="23">
        <f t="shared" si="3"/>
        <v>34095.340000000004</v>
      </c>
      <c r="L20" s="23">
        <f t="shared" si="3"/>
        <v>3105.35</v>
      </c>
      <c r="M20" s="23">
        <f t="shared" si="3"/>
        <v>37200.69</v>
      </c>
      <c r="N20" s="44">
        <f t="shared" si="1"/>
        <v>58.254748300308314</v>
      </c>
    </row>
    <row r="21" spans="1:237" s="8" customFormat="1" ht="16.5" thickBot="1" x14ac:dyDescent="0.3">
      <c r="A21" s="18"/>
      <c r="B21" s="19" t="s">
        <v>20</v>
      </c>
      <c r="C21" s="19">
        <v>10771</v>
      </c>
      <c r="D21" s="19">
        <v>225983.38</v>
      </c>
      <c r="E21" s="19">
        <v>209408.89</v>
      </c>
      <c r="F21" s="19">
        <v>739346.84</v>
      </c>
      <c r="G21" s="20">
        <f>G15+G20</f>
        <v>1280333.51</v>
      </c>
      <c r="H21" s="20">
        <f t="shared" ref="H21:M21" si="4">H15+H20</f>
        <v>98574.81</v>
      </c>
      <c r="I21" s="20">
        <f t="shared" si="4"/>
        <v>96567.819999999992</v>
      </c>
      <c r="J21" s="20">
        <f t="shared" si="4"/>
        <v>313365.21000000002</v>
      </c>
      <c r="K21" s="20">
        <f t="shared" si="4"/>
        <v>555110.64</v>
      </c>
      <c r="L21" s="20">
        <f t="shared" si="4"/>
        <v>71768.13</v>
      </c>
      <c r="M21" s="20">
        <f t="shared" si="4"/>
        <v>626878.77</v>
      </c>
      <c r="N21" s="24">
        <f t="shared" si="1"/>
        <v>48.962146589446057</v>
      </c>
    </row>
    <row r="22" spans="1:237" s="1" customFormat="1" x14ac:dyDescent="0.25">
      <c r="A22" s="42">
        <v>13</v>
      </c>
      <c r="B22" s="16" t="s">
        <v>21</v>
      </c>
      <c r="C22" s="16">
        <v>517</v>
      </c>
      <c r="D22" s="16">
        <v>1436.15</v>
      </c>
      <c r="E22" s="16">
        <v>5668.43</v>
      </c>
      <c r="F22" s="16">
        <v>55892.35</v>
      </c>
      <c r="G22" s="17">
        <v>62996.93</v>
      </c>
      <c r="H22" s="17">
        <v>1643.64</v>
      </c>
      <c r="I22" s="17">
        <v>7092.8</v>
      </c>
      <c r="J22" s="17">
        <v>39145.800000000003</v>
      </c>
      <c r="K22" s="17">
        <v>47882.239999999998</v>
      </c>
      <c r="L22" s="17">
        <v>0</v>
      </c>
      <c r="M22" s="17">
        <f t="shared" si="0"/>
        <v>47882.239999999998</v>
      </c>
      <c r="N22" s="43">
        <f t="shared" si="1"/>
        <v>76.007259401370831</v>
      </c>
    </row>
    <row r="23" spans="1:237" s="1" customFormat="1" x14ac:dyDescent="0.25">
      <c r="A23" s="38">
        <v>14</v>
      </c>
      <c r="B23" s="7" t="s">
        <v>22</v>
      </c>
      <c r="C23" s="7">
        <v>555</v>
      </c>
      <c r="D23" s="7">
        <v>180.97</v>
      </c>
      <c r="E23" s="7">
        <v>940.29</v>
      </c>
      <c r="F23" s="7">
        <v>8740.9500000000007</v>
      </c>
      <c r="G23" s="11">
        <v>9862.2099999999991</v>
      </c>
      <c r="H23" s="11">
        <v>1124.53</v>
      </c>
      <c r="I23" s="11">
        <v>2546.36</v>
      </c>
      <c r="J23" s="11">
        <v>4897.6000000000004</v>
      </c>
      <c r="K23" s="11">
        <v>8568.49</v>
      </c>
      <c r="L23" s="11">
        <v>0</v>
      </c>
      <c r="M23" s="11">
        <f t="shared" si="0"/>
        <v>8568.49</v>
      </c>
      <c r="N23" s="39">
        <f t="shared" si="1"/>
        <v>86.882047735750916</v>
      </c>
    </row>
    <row r="24" spans="1:237" s="1" customFormat="1" x14ac:dyDescent="0.25">
      <c r="A24" s="38">
        <v>15</v>
      </c>
      <c r="B24" s="7" t="s">
        <v>23</v>
      </c>
      <c r="C24" s="7">
        <v>31</v>
      </c>
      <c r="D24" s="7">
        <v>145.43</v>
      </c>
      <c r="E24" s="7">
        <v>137.18</v>
      </c>
      <c r="F24" s="7">
        <v>4201.4799999999996</v>
      </c>
      <c r="G24" s="11">
        <v>4484.09</v>
      </c>
      <c r="H24" s="11">
        <v>178.71</v>
      </c>
      <c r="I24" s="11">
        <v>97.65</v>
      </c>
      <c r="J24" s="11">
        <v>3325.34</v>
      </c>
      <c r="K24" s="11">
        <v>3601.7</v>
      </c>
      <c r="L24" s="11">
        <v>0</v>
      </c>
      <c r="M24" s="11">
        <f t="shared" si="0"/>
        <v>3601.7</v>
      </c>
      <c r="N24" s="39">
        <f t="shared" si="1"/>
        <v>80.321759821948262</v>
      </c>
    </row>
    <row r="25" spans="1:237" s="1" customFormat="1" x14ac:dyDescent="0.25">
      <c r="A25" s="38">
        <v>16</v>
      </c>
      <c r="B25" s="7" t="s">
        <v>24</v>
      </c>
      <c r="C25" s="7">
        <v>943</v>
      </c>
      <c r="D25" s="7">
        <v>8542.02</v>
      </c>
      <c r="E25" s="7">
        <v>19351.29</v>
      </c>
      <c r="F25" s="7">
        <v>144187.68</v>
      </c>
      <c r="G25" s="11">
        <v>172080.99</v>
      </c>
      <c r="H25" s="11">
        <v>12902.76</v>
      </c>
      <c r="I25" s="11">
        <v>20090.560000000001</v>
      </c>
      <c r="J25" s="11">
        <v>141675.49</v>
      </c>
      <c r="K25" s="11">
        <v>174668.81</v>
      </c>
      <c r="L25" s="11">
        <v>0</v>
      </c>
      <c r="M25" s="11">
        <f t="shared" si="0"/>
        <v>174668.81</v>
      </c>
      <c r="N25" s="39">
        <f t="shared" si="1"/>
        <v>101.50383839609478</v>
      </c>
    </row>
    <row r="26" spans="1:237" s="1" customFormat="1" x14ac:dyDescent="0.25">
      <c r="A26" s="38">
        <v>17</v>
      </c>
      <c r="B26" s="7" t="s">
        <v>25</v>
      </c>
      <c r="C26" s="7">
        <v>458</v>
      </c>
      <c r="D26" s="7">
        <v>1219.24</v>
      </c>
      <c r="E26" s="7">
        <v>6031.15</v>
      </c>
      <c r="F26" s="7">
        <v>103949.89</v>
      </c>
      <c r="G26" s="11">
        <v>111200.28</v>
      </c>
      <c r="H26" s="11">
        <v>310.77999999999997</v>
      </c>
      <c r="I26" s="11">
        <v>4793.57</v>
      </c>
      <c r="J26" s="11">
        <v>66640.800000000003</v>
      </c>
      <c r="K26" s="11">
        <v>71745.149999999994</v>
      </c>
      <c r="L26" s="11">
        <v>0</v>
      </c>
      <c r="M26" s="11">
        <f t="shared" si="0"/>
        <v>71745.149999999994</v>
      </c>
      <c r="N26" s="39">
        <f t="shared" si="1"/>
        <v>64.518857326618246</v>
      </c>
    </row>
    <row r="27" spans="1:237" s="1" customFormat="1" x14ac:dyDescent="0.25">
      <c r="A27" s="38">
        <v>18</v>
      </c>
      <c r="B27" s="7" t="s">
        <v>26</v>
      </c>
      <c r="C27" s="7">
        <v>119</v>
      </c>
      <c r="D27" s="7">
        <v>321.92</v>
      </c>
      <c r="E27" s="7">
        <v>1317</v>
      </c>
      <c r="F27" s="7">
        <v>15061.01</v>
      </c>
      <c r="G27" s="11">
        <v>16699.93</v>
      </c>
      <c r="H27" s="11">
        <v>258.08999999999997</v>
      </c>
      <c r="I27" s="11">
        <v>553.42999999999995</v>
      </c>
      <c r="J27" s="11">
        <v>5109.97</v>
      </c>
      <c r="K27" s="11">
        <v>5921.49</v>
      </c>
      <c r="L27" s="11">
        <v>1791.06</v>
      </c>
      <c r="M27" s="11">
        <f t="shared" si="0"/>
        <v>7712.5499999999993</v>
      </c>
      <c r="N27" s="39">
        <f t="shared" si="1"/>
        <v>46.183127713708977</v>
      </c>
    </row>
    <row r="28" spans="1:237" s="1" customFormat="1" x14ac:dyDescent="0.25">
      <c r="A28" s="38">
        <v>19</v>
      </c>
      <c r="B28" s="7" t="s">
        <v>27</v>
      </c>
      <c r="C28" s="7">
        <v>186</v>
      </c>
      <c r="D28" s="7">
        <v>391.02</v>
      </c>
      <c r="E28" s="7">
        <v>722.91</v>
      </c>
      <c r="F28" s="7">
        <v>16070.23</v>
      </c>
      <c r="G28" s="11">
        <v>17184.16</v>
      </c>
      <c r="H28" s="11">
        <v>4919.3599999999997</v>
      </c>
      <c r="I28" s="11">
        <v>1293.81</v>
      </c>
      <c r="J28" s="11">
        <v>12809.77</v>
      </c>
      <c r="K28" s="11">
        <v>19022.939999999999</v>
      </c>
      <c r="L28" s="11">
        <v>0</v>
      </c>
      <c r="M28" s="11">
        <f t="shared" si="0"/>
        <v>19022.939999999999</v>
      </c>
      <c r="N28" s="39">
        <f t="shared" si="1"/>
        <v>110.70043575013267</v>
      </c>
    </row>
    <row r="29" spans="1:237" s="1" customFormat="1" x14ac:dyDescent="0.25">
      <c r="A29" s="38">
        <v>20</v>
      </c>
      <c r="B29" s="7" t="s">
        <v>28</v>
      </c>
      <c r="C29" s="7">
        <v>17</v>
      </c>
      <c r="D29" s="7">
        <v>0</v>
      </c>
      <c r="E29" s="7">
        <v>143.49</v>
      </c>
      <c r="F29" s="7">
        <v>1153.98</v>
      </c>
      <c r="G29" s="11">
        <v>1297.47</v>
      </c>
      <c r="H29" s="11">
        <v>0</v>
      </c>
      <c r="I29" s="11">
        <v>57.32</v>
      </c>
      <c r="J29" s="11">
        <v>742.56</v>
      </c>
      <c r="K29" s="11">
        <v>799.88</v>
      </c>
      <c r="L29" s="11">
        <v>0</v>
      </c>
      <c r="M29" s="11">
        <f t="shared" si="0"/>
        <v>799.88</v>
      </c>
      <c r="N29" s="39">
        <f t="shared" si="1"/>
        <v>61.649209615636579</v>
      </c>
    </row>
    <row r="30" spans="1:237" s="1" customFormat="1" x14ac:dyDescent="0.25">
      <c r="A30" s="38">
        <v>21</v>
      </c>
      <c r="B30" s="7" t="s">
        <v>29</v>
      </c>
      <c r="C30" s="7">
        <v>11</v>
      </c>
      <c r="D30" s="7">
        <v>0</v>
      </c>
      <c r="E30" s="7">
        <v>0</v>
      </c>
      <c r="F30" s="7">
        <v>835.92</v>
      </c>
      <c r="G30" s="11">
        <v>835.92</v>
      </c>
      <c r="H30" s="11">
        <v>0</v>
      </c>
      <c r="I30" s="11">
        <v>0</v>
      </c>
      <c r="J30" s="11">
        <v>309.39</v>
      </c>
      <c r="K30" s="11">
        <v>309.39</v>
      </c>
      <c r="L30" s="11">
        <v>0</v>
      </c>
      <c r="M30" s="11">
        <f t="shared" si="0"/>
        <v>309.39</v>
      </c>
      <c r="N30" s="39">
        <f t="shared" si="1"/>
        <v>37.011915015790983</v>
      </c>
    </row>
    <row r="31" spans="1:237" s="1" customFormat="1" x14ac:dyDescent="0.25">
      <c r="A31" s="38">
        <v>22</v>
      </c>
      <c r="B31" s="7" t="s">
        <v>30</v>
      </c>
      <c r="C31" s="7">
        <v>140</v>
      </c>
      <c r="D31" s="7">
        <v>879.95</v>
      </c>
      <c r="E31" s="7">
        <v>380.73</v>
      </c>
      <c r="F31" s="7">
        <v>19236.88</v>
      </c>
      <c r="G31" s="11">
        <v>20497.560000000001</v>
      </c>
      <c r="H31" s="11">
        <v>2135.91</v>
      </c>
      <c r="I31" s="11">
        <v>30.55</v>
      </c>
      <c r="J31" s="11">
        <v>15999.16</v>
      </c>
      <c r="K31" s="11">
        <v>18165.62</v>
      </c>
      <c r="L31" s="11">
        <v>0</v>
      </c>
      <c r="M31" s="11">
        <f t="shared" si="0"/>
        <v>18165.62</v>
      </c>
      <c r="N31" s="39">
        <f t="shared" si="1"/>
        <v>88.623328825479703</v>
      </c>
    </row>
    <row r="32" spans="1:237" s="1" customFormat="1" x14ac:dyDescent="0.25">
      <c r="A32" s="38">
        <v>23</v>
      </c>
      <c r="B32" s="7" t="s">
        <v>31</v>
      </c>
      <c r="C32" s="7">
        <v>11</v>
      </c>
      <c r="D32" s="7">
        <v>0</v>
      </c>
      <c r="E32" s="7">
        <v>0</v>
      </c>
      <c r="F32" s="7">
        <v>0</v>
      </c>
      <c r="G32" s="11">
        <v>1282.95</v>
      </c>
      <c r="H32" s="11">
        <v>0</v>
      </c>
      <c r="I32" s="11">
        <v>0</v>
      </c>
      <c r="J32" s="11">
        <v>0</v>
      </c>
      <c r="K32" s="11">
        <v>541.04999999999995</v>
      </c>
      <c r="L32" s="11">
        <v>0</v>
      </c>
      <c r="M32" s="11">
        <f t="shared" si="0"/>
        <v>541.04999999999995</v>
      </c>
      <c r="N32" s="39">
        <f t="shared" si="1"/>
        <v>42.172337191628664</v>
      </c>
    </row>
    <row r="33" spans="1:14" s="1" customFormat="1" x14ac:dyDescent="0.25">
      <c r="A33" s="38">
        <v>24</v>
      </c>
      <c r="B33" s="7" t="s">
        <v>32</v>
      </c>
      <c r="C33" s="7">
        <v>90</v>
      </c>
      <c r="D33" s="7">
        <v>433.13</v>
      </c>
      <c r="E33" s="7">
        <v>544.55999999999995</v>
      </c>
      <c r="F33" s="7">
        <v>18891.66</v>
      </c>
      <c r="G33" s="11">
        <v>19869.349999999999</v>
      </c>
      <c r="H33" s="11">
        <v>240.02</v>
      </c>
      <c r="I33" s="11">
        <v>180.11</v>
      </c>
      <c r="J33" s="11">
        <v>11171.01</v>
      </c>
      <c r="K33" s="11">
        <v>11591.14</v>
      </c>
      <c r="L33" s="11">
        <v>0</v>
      </c>
      <c r="M33" s="11">
        <f t="shared" si="0"/>
        <v>11591.14</v>
      </c>
      <c r="N33" s="39">
        <f t="shared" si="1"/>
        <v>58.33678504832821</v>
      </c>
    </row>
    <row r="34" spans="1:14" s="1" customFormat="1" x14ac:dyDescent="0.25">
      <c r="A34" s="38">
        <v>25</v>
      </c>
      <c r="B34" s="7" t="s">
        <v>33</v>
      </c>
      <c r="C34" s="7">
        <v>46</v>
      </c>
      <c r="D34" s="7">
        <v>12.1</v>
      </c>
      <c r="E34" s="7">
        <v>214.41</v>
      </c>
      <c r="F34" s="7">
        <v>1805.1</v>
      </c>
      <c r="G34" s="11">
        <v>2031.61</v>
      </c>
      <c r="H34" s="11">
        <v>18.440000000000001</v>
      </c>
      <c r="I34" s="11">
        <v>323.10000000000002</v>
      </c>
      <c r="J34" s="11">
        <v>1198.93</v>
      </c>
      <c r="K34" s="11">
        <v>1540.47</v>
      </c>
      <c r="L34" s="11">
        <v>0</v>
      </c>
      <c r="M34" s="11">
        <f t="shared" si="0"/>
        <v>1540.47</v>
      </c>
      <c r="N34" s="39">
        <f t="shared" si="1"/>
        <v>75.82508453886328</v>
      </c>
    </row>
    <row r="35" spans="1:14" s="1" customFormat="1" x14ac:dyDescent="0.25">
      <c r="A35" s="38">
        <v>26</v>
      </c>
      <c r="B35" s="7" t="s">
        <v>34</v>
      </c>
      <c r="C35" s="7">
        <v>17</v>
      </c>
      <c r="D35" s="7">
        <v>0</v>
      </c>
      <c r="E35" s="7">
        <v>26.85</v>
      </c>
      <c r="F35" s="7">
        <v>150.15</v>
      </c>
      <c r="G35" s="11">
        <v>177</v>
      </c>
      <c r="H35" s="11">
        <v>0</v>
      </c>
      <c r="I35" s="11">
        <v>15.31</v>
      </c>
      <c r="J35" s="11">
        <v>446.07</v>
      </c>
      <c r="K35" s="11">
        <v>461.38</v>
      </c>
      <c r="L35" s="11">
        <v>0</v>
      </c>
      <c r="M35" s="11">
        <f t="shared" si="0"/>
        <v>461.38</v>
      </c>
      <c r="N35" s="39">
        <f t="shared" si="1"/>
        <v>260.66666666666663</v>
      </c>
    </row>
    <row r="36" spans="1:14" s="1" customFormat="1" x14ac:dyDescent="0.25">
      <c r="A36" s="38">
        <v>27</v>
      </c>
      <c r="B36" s="7" t="s">
        <v>35</v>
      </c>
      <c r="C36" s="7">
        <v>24</v>
      </c>
      <c r="D36" s="7">
        <v>31.87</v>
      </c>
      <c r="E36" s="7">
        <v>0</v>
      </c>
      <c r="F36" s="7">
        <v>3790.69</v>
      </c>
      <c r="G36" s="11">
        <v>3822.56</v>
      </c>
      <c r="H36" s="11">
        <v>305</v>
      </c>
      <c r="I36" s="11">
        <v>0</v>
      </c>
      <c r="J36" s="11">
        <v>1809.15</v>
      </c>
      <c r="K36" s="11">
        <v>2114.15</v>
      </c>
      <c r="L36" s="11">
        <v>1438.14</v>
      </c>
      <c r="M36" s="11">
        <f t="shared" si="0"/>
        <v>3552.29</v>
      </c>
      <c r="N36" s="39">
        <f t="shared" si="1"/>
        <v>92.929607383533551</v>
      </c>
    </row>
    <row r="37" spans="1:14" s="1" customFormat="1" ht="16.5" thickBot="1" x14ac:dyDescent="0.3">
      <c r="A37" s="40">
        <v>28</v>
      </c>
      <c r="B37" s="14" t="s">
        <v>36</v>
      </c>
      <c r="C37" s="14">
        <v>103</v>
      </c>
      <c r="D37" s="14">
        <v>842.21</v>
      </c>
      <c r="E37" s="14">
        <v>516.13</v>
      </c>
      <c r="F37" s="14">
        <v>17112.28</v>
      </c>
      <c r="G37" s="15">
        <v>18470.62</v>
      </c>
      <c r="H37" s="15">
        <v>171.98</v>
      </c>
      <c r="I37" s="15">
        <v>320.24</v>
      </c>
      <c r="J37" s="15">
        <v>6244.77</v>
      </c>
      <c r="K37" s="15">
        <v>6736.99</v>
      </c>
      <c r="L37" s="15">
        <v>0</v>
      </c>
      <c r="M37" s="15">
        <f t="shared" si="0"/>
        <v>6736.99</v>
      </c>
      <c r="N37" s="41">
        <f t="shared" si="1"/>
        <v>36.474086955391861</v>
      </c>
    </row>
    <row r="38" spans="1:14" s="9" customFormat="1" ht="16.5" thickBot="1" x14ac:dyDescent="0.3">
      <c r="A38" s="21"/>
      <c r="B38" s="22" t="s">
        <v>37</v>
      </c>
      <c r="C38" s="22">
        <v>3257</v>
      </c>
      <c r="D38" s="22">
        <v>14436.01</v>
      </c>
      <c r="E38" s="22">
        <v>35994.42</v>
      </c>
      <c r="F38" s="22">
        <v>411080.25</v>
      </c>
      <c r="G38" s="23">
        <f>SUM(G22:G37)</f>
        <v>462793.62999999989</v>
      </c>
      <c r="H38" s="23">
        <f t="shared" ref="H38:M38" si="5">SUM(H22:H37)</f>
        <v>24209.219999999998</v>
      </c>
      <c r="I38" s="23">
        <f t="shared" si="5"/>
        <v>37394.81</v>
      </c>
      <c r="J38" s="23">
        <f t="shared" si="5"/>
        <v>311525.81</v>
      </c>
      <c r="K38" s="23">
        <f t="shared" si="5"/>
        <v>373670.89</v>
      </c>
      <c r="L38" s="23">
        <f t="shared" si="5"/>
        <v>3229.2</v>
      </c>
      <c r="M38" s="23">
        <f t="shared" si="5"/>
        <v>376900.08999999997</v>
      </c>
      <c r="N38" s="44">
        <f t="shared" si="1"/>
        <v>81.44020694494003</v>
      </c>
    </row>
    <row r="39" spans="1:14" s="9" customFormat="1" ht="16.5" thickBot="1" x14ac:dyDescent="0.3">
      <c r="A39" s="18"/>
      <c r="B39" s="19" t="s">
        <v>38</v>
      </c>
      <c r="C39" s="19">
        <v>14028</v>
      </c>
      <c r="D39" s="19">
        <v>240419.39</v>
      </c>
      <c r="E39" s="19">
        <v>245403.31</v>
      </c>
      <c r="F39" s="19">
        <v>1150427.0900000001</v>
      </c>
      <c r="G39" s="20">
        <f>G21+G38</f>
        <v>1743127.14</v>
      </c>
      <c r="H39" s="20">
        <f t="shared" ref="H39:M39" si="6">H21+H38</f>
        <v>122784.03</v>
      </c>
      <c r="I39" s="20">
        <f t="shared" si="6"/>
        <v>133962.63</v>
      </c>
      <c r="J39" s="20">
        <f t="shared" si="6"/>
        <v>624891.02</v>
      </c>
      <c r="K39" s="20">
        <f t="shared" si="6"/>
        <v>928781.53</v>
      </c>
      <c r="L39" s="20">
        <f t="shared" si="6"/>
        <v>74997.33</v>
      </c>
      <c r="M39" s="20">
        <f t="shared" si="6"/>
        <v>1003778.86</v>
      </c>
      <c r="N39" s="24">
        <f t="shared" si="1"/>
        <v>57.584948163907313</v>
      </c>
    </row>
    <row r="40" spans="1:14" s="1" customFormat="1" x14ac:dyDescent="0.25">
      <c r="A40" s="42">
        <v>29</v>
      </c>
      <c r="B40" s="16" t="s">
        <v>39</v>
      </c>
      <c r="C40" s="16">
        <v>1362</v>
      </c>
      <c r="D40" s="16">
        <v>25691.37</v>
      </c>
      <c r="E40" s="16">
        <v>7418.32</v>
      </c>
      <c r="F40" s="16">
        <v>5176.7</v>
      </c>
      <c r="G40" s="17">
        <v>38286.39</v>
      </c>
      <c r="H40" s="17">
        <v>20616.48</v>
      </c>
      <c r="I40" s="17">
        <v>4844.49</v>
      </c>
      <c r="J40" s="17">
        <v>1402.83</v>
      </c>
      <c r="K40" s="17">
        <v>26863.8</v>
      </c>
      <c r="L40" s="17">
        <v>0</v>
      </c>
      <c r="M40" s="17">
        <f t="shared" si="0"/>
        <v>26863.8</v>
      </c>
      <c r="N40" s="43">
        <f t="shared" si="1"/>
        <v>70.165403424036583</v>
      </c>
    </row>
    <row r="41" spans="1:14" s="1" customFormat="1" x14ac:dyDescent="0.25">
      <c r="A41" s="38">
        <v>30</v>
      </c>
      <c r="B41" s="7" t="s">
        <v>71</v>
      </c>
      <c r="C41" s="7">
        <v>1982</v>
      </c>
      <c r="D41" s="7">
        <v>52859.32</v>
      </c>
      <c r="E41" s="7">
        <v>7658.7</v>
      </c>
      <c r="F41" s="7">
        <v>7414.17</v>
      </c>
      <c r="G41" s="11">
        <v>67932.19</v>
      </c>
      <c r="H41" s="11">
        <v>26446.61</v>
      </c>
      <c r="I41" s="11">
        <v>3719.68</v>
      </c>
      <c r="J41" s="11">
        <v>3327.29</v>
      </c>
      <c r="K41" s="11">
        <v>33493.58</v>
      </c>
      <c r="L41" s="11">
        <v>0</v>
      </c>
      <c r="M41" s="11">
        <f t="shared" si="0"/>
        <v>33493.58</v>
      </c>
      <c r="N41" s="39">
        <f t="shared" si="1"/>
        <v>49.304431374875449</v>
      </c>
    </row>
    <row r="42" spans="1:14" s="1" customFormat="1" ht="16.5" thickBot="1" x14ac:dyDescent="0.3">
      <c r="A42" s="40">
        <v>31</v>
      </c>
      <c r="B42" s="14" t="s">
        <v>40</v>
      </c>
      <c r="C42" s="14">
        <v>981</v>
      </c>
      <c r="D42" s="14">
        <v>18750.27</v>
      </c>
      <c r="E42" s="14">
        <v>6583.79</v>
      </c>
      <c r="F42" s="14">
        <v>4948.1899999999996</v>
      </c>
      <c r="G42" s="15">
        <v>30282.25</v>
      </c>
      <c r="H42" s="15">
        <v>15113.28</v>
      </c>
      <c r="I42" s="15">
        <v>4614.1400000000003</v>
      </c>
      <c r="J42" s="15">
        <v>2299.13</v>
      </c>
      <c r="K42" s="15">
        <v>22026.55</v>
      </c>
      <c r="L42" s="15">
        <v>0</v>
      </c>
      <c r="M42" s="15">
        <f t="shared" si="0"/>
        <v>22026.55</v>
      </c>
      <c r="N42" s="41">
        <f t="shared" si="1"/>
        <v>72.737494737015908</v>
      </c>
    </row>
    <row r="43" spans="1:14" s="9" customFormat="1" ht="16.5" thickBot="1" x14ac:dyDescent="0.3">
      <c r="A43" s="18"/>
      <c r="B43" s="19" t="s">
        <v>41</v>
      </c>
      <c r="C43" s="19">
        <v>4325</v>
      </c>
      <c r="D43" s="19">
        <v>97300.96</v>
      </c>
      <c r="E43" s="19">
        <v>21660.81</v>
      </c>
      <c r="F43" s="19">
        <v>17539.060000000001</v>
      </c>
      <c r="G43" s="20">
        <f>SUM(G40:G42)</f>
        <v>136500.83000000002</v>
      </c>
      <c r="H43" s="20">
        <f t="shared" ref="H43:M43" si="7">SUM(H40:H42)</f>
        <v>62176.369999999995</v>
      </c>
      <c r="I43" s="20">
        <f t="shared" si="7"/>
        <v>13178.310000000001</v>
      </c>
      <c r="J43" s="20">
        <f t="shared" si="7"/>
        <v>7029.25</v>
      </c>
      <c r="K43" s="20">
        <f t="shared" si="7"/>
        <v>82383.930000000008</v>
      </c>
      <c r="L43" s="20">
        <f t="shared" si="7"/>
        <v>0</v>
      </c>
      <c r="M43" s="20">
        <f t="shared" si="7"/>
        <v>82383.930000000008</v>
      </c>
      <c r="N43" s="24">
        <f t="shared" si="1"/>
        <v>60.354160483859332</v>
      </c>
    </row>
    <row r="44" spans="1:14" s="9" customFormat="1" ht="16.5" thickBot="1" x14ac:dyDescent="0.3">
      <c r="A44" s="46"/>
      <c r="B44" s="47" t="s">
        <v>42</v>
      </c>
      <c r="C44" s="47">
        <v>18353</v>
      </c>
      <c r="D44" s="47">
        <v>337720.35</v>
      </c>
      <c r="E44" s="47">
        <v>267064.12</v>
      </c>
      <c r="F44" s="47">
        <v>1167966.1499999999</v>
      </c>
      <c r="G44" s="48">
        <f>G39+G43</f>
        <v>1879627.97</v>
      </c>
      <c r="H44" s="48">
        <f t="shared" ref="H44:M44" si="8">H39+H43</f>
        <v>184960.4</v>
      </c>
      <c r="I44" s="48">
        <f t="shared" si="8"/>
        <v>147140.94</v>
      </c>
      <c r="J44" s="48">
        <f t="shared" si="8"/>
        <v>631920.27</v>
      </c>
      <c r="K44" s="48">
        <f t="shared" si="8"/>
        <v>1011165.4600000001</v>
      </c>
      <c r="L44" s="48">
        <f t="shared" si="8"/>
        <v>74997.33</v>
      </c>
      <c r="M44" s="48">
        <f t="shared" si="8"/>
        <v>1086162.79</v>
      </c>
      <c r="N44" s="49">
        <f t="shared" si="1"/>
        <v>57.786051672767989</v>
      </c>
    </row>
    <row r="45" spans="1:14" s="1" customFormat="1" x14ac:dyDescent="0.25">
      <c r="A45" s="42">
        <v>32</v>
      </c>
      <c r="B45" s="16" t="s">
        <v>43</v>
      </c>
      <c r="C45" s="16">
        <v>0</v>
      </c>
      <c r="D45" s="16">
        <v>0</v>
      </c>
      <c r="E45" s="16">
        <v>0</v>
      </c>
      <c r="F45" s="16">
        <v>0</v>
      </c>
      <c r="G45" s="17">
        <v>38636.31</v>
      </c>
      <c r="H45" s="45">
        <v>0</v>
      </c>
      <c r="I45" s="45">
        <v>0</v>
      </c>
      <c r="J45" s="45">
        <v>0</v>
      </c>
      <c r="K45" s="17">
        <v>29869.040000000001</v>
      </c>
      <c r="L45" s="17">
        <v>0</v>
      </c>
      <c r="M45" s="17">
        <f t="shared" si="0"/>
        <v>29869.040000000001</v>
      </c>
      <c r="N45" s="43">
        <f t="shared" si="1"/>
        <v>77.308210851398599</v>
      </c>
    </row>
    <row r="46" spans="1:14" s="1" customFormat="1" ht="16.5" thickBot="1" x14ac:dyDescent="0.3">
      <c r="A46" s="40">
        <v>33</v>
      </c>
      <c r="B46" s="14" t="s">
        <v>44</v>
      </c>
      <c r="C46" s="14">
        <v>323</v>
      </c>
      <c r="D46" s="14">
        <v>2.3199999999999998</v>
      </c>
      <c r="E46" s="14">
        <v>3.61</v>
      </c>
      <c r="F46" s="14">
        <v>2.25</v>
      </c>
      <c r="G46" s="15">
        <v>8.18</v>
      </c>
      <c r="H46" s="15">
        <v>1819.6</v>
      </c>
      <c r="I46" s="15">
        <v>662.94</v>
      </c>
      <c r="J46" s="15">
        <v>240.75</v>
      </c>
      <c r="K46" s="15">
        <v>2723.29</v>
      </c>
      <c r="L46" s="15">
        <v>0</v>
      </c>
      <c r="M46" s="15">
        <f t="shared" si="0"/>
        <v>2723.29</v>
      </c>
      <c r="N46" s="41">
        <f t="shared" si="1"/>
        <v>33292.05378973105</v>
      </c>
    </row>
    <row r="47" spans="1:14" s="9" customFormat="1" ht="16.5" thickBot="1" x14ac:dyDescent="0.3">
      <c r="A47" s="18"/>
      <c r="B47" s="19" t="s">
        <v>45</v>
      </c>
      <c r="C47" s="19">
        <v>323</v>
      </c>
      <c r="D47" s="19">
        <v>2.3199999999999998</v>
      </c>
      <c r="E47" s="19">
        <v>3.61</v>
      </c>
      <c r="F47" s="19">
        <v>2.25</v>
      </c>
      <c r="G47" s="20">
        <f>SUM(G45:G46)</f>
        <v>38644.49</v>
      </c>
      <c r="H47" s="20">
        <f t="shared" ref="H47:M47" si="9">SUM(H45:H46)</f>
        <v>1819.6</v>
      </c>
      <c r="I47" s="20">
        <f t="shared" si="9"/>
        <v>662.94</v>
      </c>
      <c r="J47" s="20">
        <f t="shared" si="9"/>
        <v>240.75</v>
      </c>
      <c r="K47" s="20">
        <f t="shared" si="9"/>
        <v>32592.33</v>
      </c>
      <c r="L47" s="20">
        <f t="shared" si="9"/>
        <v>0</v>
      </c>
      <c r="M47" s="20">
        <f t="shared" si="9"/>
        <v>32592.33</v>
      </c>
      <c r="N47" s="24">
        <f t="shared" si="1"/>
        <v>84.338879876536097</v>
      </c>
    </row>
    <row r="48" spans="1:14" s="1" customFormat="1" x14ac:dyDescent="0.25">
      <c r="A48" s="42">
        <v>34</v>
      </c>
      <c r="B48" s="16" t="s">
        <v>46</v>
      </c>
      <c r="C48" s="16">
        <v>101</v>
      </c>
      <c r="D48" s="16">
        <v>7.11</v>
      </c>
      <c r="E48" s="16">
        <v>16.25</v>
      </c>
      <c r="F48" s="16">
        <v>4137.74</v>
      </c>
      <c r="G48" s="17">
        <v>4161.1000000000004</v>
      </c>
      <c r="H48" s="17">
        <v>146.27000000000001</v>
      </c>
      <c r="I48" s="17">
        <v>326.5</v>
      </c>
      <c r="J48" s="17">
        <v>2637.89</v>
      </c>
      <c r="K48" s="17">
        <v>3110.66</v>
      </c>
      <c r="L48" s="17">
        <v>0</v>
      </c>
      <c r="M48" s="17">
        <f t="shared" si="0"/>
        <v>3110.66</v>
      </c>
      <c r="N48" s="43">
        <f t="shared" si="1"/>
        <v>74.755713633414231</v>
      </c>
    </row>
    <row r="49" spans="1:14" s="1" customFormat="1" x14ac:dyDescent="0.25">
      <c r="A49" s="38">
        <v>35</v>
      </c>
      <c r="B49" s="7" t="s">
        <v>47</v>
      </c>
      <c r="C49" s="7">
        <v>16</v>
      </c>
      <c r="D49" s="7">
        <v>0</v>
      </c>
      <c r="E49" s="7">
        <v>2.2200000000000002</v>
      </c>
      <c r="F49" s="7">
        <v>672.47</v>
      </c>
      <c r="G49" s="11">
        <v>674.69</v>
      </c>
      <c r="H49" s="11">
        <v>0</v>
      </c>
      <c r="I49" s="11">
        <v>13.52</v>
      </c>
      <c r="J49" s="11">
        <v>356.54</v>
      </c>
      <c r="K49" s="11">
        <v>370.06</v>
      </c>
      <c r="L49" s="11">
        <v>0</v>
      </c>
      <c r="M49" s="11">
        <f t="shared" si="0"/>
        <v>370.06</v>
      </c>
      <c r="N49" s="39">
        <f t="shared" si="1"/>
        <v>54.848893565933977</v>
      </c>
    </row>
    <row r="50" spans="1:14" s="1" customFormat="1" x14ac:dyDescent="0.25">
      <c r="A50" s="38">
        <v>36</v>
      </c>
      <c r="B50" s="7" t="s">
        <v>48</v>
      </c>
      <c r="C50" s="7">
        <v>41</v>
      </c>
      <c r="D50" s="7">
        <v>2.08</v>
      </c>
      <c r="E50" s="7">
        <v>16.170000000000002</v>
      </c>
      <c r="F50" s="7">
        <v>1527.73</v>
      </c>
      <c r="G50" s="11">
        <v>1545.98</v>
      </c>
      <c r="H50" s="11">
        <v>565.92999999999995</v>
      </c>
      <c r="I50" s="11">
        <v>69.28</v>
      </c>
      <c r="J50" s="11">
        <v>854.73</v>
      </c>
      <c r="K50" s="11">
        <v>1489.94</v>
      </c>
      <c r="L50" s="11">
        <v>0</v>
      </c>
      <c r="M50" s="11">
        <f t="shared" si="0"/>
        <v>1489.94</v>
      </c>
      <c r="N50" s="39">
        <f t="shared" si="1"/>
        <v>96.375114813904446</v>
      </c>
    </row>
    <row r="51" spans="1:14" s="1" customFormat="1" x14ac:dyDescent="0.25">
      <c r="A51" s="38">
        <v>37</v>
      </c>
      <c r="B51" s="7" t="s">
        <v>49</v>
      </c>
      <c r="C51" s="7">
        <v>60</v>
      </c>
      <c r="D51" s="7">
        <v>72.88</v>
      </c>
      <c r="E51" s="7">
        <v>82.34</v>
      </c>
      <c r="F51" s="7">
        <v>1769.69</v>
      </c>
      <c r="G51" s="11">
        <v>1924.91</v>
      </c>
      <c r="H51" s="11">
        <v>311.93</v>
      </c>
      <c r="I51" s="11">
        <v>159.80000000000001</v>
      </c>
      <c r="J51" s="11">
        <v>1605.71</v>
      </c>
      <c r="K51" s="11">
        <v>2077.44</v>
      </c>
      <c r="L51" s="11">
        <v>0</v>
      </c>
      <c r="M51" s="11">
        <f t="shared" si="0"/>
        <v>2077.44</v>
      </c>
      <c r="N51" s="39">
        <f t="shared" si="1"/>
        <v>107.92400683668326</v>
      </c>
    </row>
    <row r="52" spans="1:14" s="1" customFormat="1" x14ac:dyDescent="0.25">
      <c r="A52" s="38">
        <v>38</v>
      </c>
      <c r="B52" s="7" t="s">
        <v>50</v>
      </c>
      <c r="C52" s="7">
        <v>225</v>
      </c>
      <c r="D52" s="7">
        <v>54</v>
      </c>
      <c r="E52" s="7">
        <v>101.58</v>
      </c>
      <c r="F52" s="7">
        <v>3537.13</v>
      </c>
      <c r="G52" s="11">
        <v>3692.71</v>
      </c>
      <c r="H52" s="11">
        <v>1296.57</v>
      </c>
      <c r="I52" s="11">
        <v>1079.3</v>
      </c>
      <c r="J52" s="11">
        <v>2115.0500000000002</v>
      </c>
      <c r="K52" s="11">
        <v>4490.92</v>
      </c>
      <c r="L52" s="11">
        <v>0</v>
      </c>
      <c r="M52" s="11">
        <f t="shared" si="0"/>
        <v>4490.92</v>
      </c>
      <c r="N52" s="39">
        <f t="shared" si="1"/>
        <v>121.61583227494171</v>
      </c>
    </row>
    <row r="53" spans="1:14" s="1" customFormat="1" x14ac:dyDescent="0.25">
      <c r="A53" s="38">
        <v>39</v>
      </c>
      <c r="B53" s="7" t="s">
        <v>51</v>
      </c>
      <c r="C53" s="7">
        <v>27</v>
      </c>
      <c r="D53" s="7">
        <v>85.11</v>
      </c>
      <c r="E53" s="7">
        <v>435.31</v>
      </c>
      <c r="F53" s="7">
        <v>1853.17</v>
      </c>
      <c r="G53" s="11">
        <v>2373.59</v>
      </c>
      <c r="H53" s="11">
        <v>31.15</v>
      </c>
      <c r="I53" s="11">
        <v>201.32</v>
      </c>
      <c r="J53" s="11">
        <v>1244.1500000000001</v>
      </c>
      <c r="K53" s="11">
        <v>1476.62</v>
      </c>
      <c r="L53" s="11">
        <v>12.42</v>
      </c>
      <c r="M53" s="11">
        <f t="shared" si="0"/>
        <v>1489.04</v>
      </c>
      <c r="N53" s="39">
        <f t="shared" si="1"/>
        <v>62.733665039033696</v>
      </c>
    </row>
    <row r="54" spans="1:14" s="1" customFormat="1" ht="16.5" thickBot="1" x14ac:dyDescent="0.3">
      <c r="A54" s="40">
        <v>40</v>
      </c>
      <c r="B54" s="14" t="s">
        <v>52</v>
      </c>
      <c r="C54" s="14">
        <v>31</v>
      </c>
      <c r="D54" s="14">
        <v>0.54</v>
      </c>
      <c r="E54" s="14">
        <v>0</v>
      </c>
      <c r="F54" s="14">
        <v>189.87</v>
      </c>
      <c r="G54" s="15">
        <v>190.41</v>
      </c>
      <c r="H54" s="15">
        <v>384.92</v>
      </c>
      <c r="I54" s="15">
        <v>0</v>
      </c>
      <c r="J54" s="15">
        <v>86.79</v>
      </c>
      <c r="K54" s="15">
        <v>471.71</v>
      </c>
      <c r="L54" s="15">
        <v>0</v>
      </c>
      <c r="M54" s="15">
        <f t="shared" si="0"/>
        <v>471.71</v>
      </c>
      <c r="N54" s="41">
        <f t="shared" si="1"/>
        <v>247.73383750853418</v>
      </c>
    </row>
    <row r="55" spans="1:14" s="9" customFormat="1" ht="16.5" thickBot="1" x14ac:dyDescent="0.3">
      <c r="A55" s="18"/>
      <c r="B55" s="19" t="s">
        <v>53</v>
      </c>
      <c r="C55" s="19">
        <v>501</v>
      </c>
      <c r="D55" s="19">
        <v>221.72</v>
      </c>
      <c r="E55" s="19">
        <v>653.87</v>
      </c>
      <c r="F55" s="19">
        <v>13687.8</v>
      </c>
      <c r="G55" s="20">
        <f>SUM(G48:G54)</f>
        <v>14563.39</v>
      </c>
      <c r="H55" s="20">
        <f t="shared" ref="H55:M55" si="10">SUM(H48:H54)</f>
        <v>2736.77</v>
      </c>
      <c r="I55" s="20">
        <f t="shared" si="10"/>
        <v>1849.7199999999998</v>
      </c>
      <c r="J55" s="20">
        <f t="shared" si="10"/>
        <v>8900.86</v>
      </c>
      <c r="K55" s="20">
        <f t="shared" si="10"/>
        <v>13487.349999999999</v>
      </c>
      <c r="L55" s="20">
        <f t="shared" si="10"/>
        <v>12.42</v>
      </c>
      <c r="M55" s="20">
        <f t="shared" si="10"/>
        <v>13499.77</v>
      </c>
      <c r="N55" s="24">
        <f t="shared" si="1"/>
        <v>92.696618026434791</v>
      </c>
    </row>
    <row r="56" spans="1:14" s="1" customFormat="1" x14ac:dyDescent="0.25">
      <c r="A56" s="42">
        <v>41</v>
      </c>
      <c r="B56" s="16" t="s">
        <v>54</v>
      </c>
      <c r="C56" s="16">
        <v>0</v>
      </c>
      <c r="D56" s="16">
        <v>0</v>
      </c>
      <c r="E56" s="16">
        <v>0</v>
      </c>
      <c r="F56" s="16">
        <v>0</v>
      </c>
      <c r="G56" s="17">
        <v>3432.06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f t="shared" si="0"/>
        <v>0</v>
      </c>
      <c r="N56" s="43">
        <f t="shared" si="1"/>
        <v>0</v>
      </c>
    </row>
    <row r="57" spans="1:14" s="1" customFormat="1" x14ac:dyDescent="0.25">
      <c r="A57" s="38">
        <v>42</v>
      </c>
      <c r="B57" s="7" t="s">
        <v>55</v>
      </c>
      <c r="C57" s="7">
        <v>29</v>
      </c>
      <c r="D57" s="7">
        <v>0</v>
      </c>
      <c r="E57" s="7">
        <v>1.37</v>
      </c>
      <c r="F57" s="7">
        <v>1.1200000000000001</v>
      </c>
      <c r="G57" s="11">
        <v>2.4900000000000002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f t="shared" si="0"/>
        <v>0</v>
      </c>
      <c r="N57" s="39">
        <f t="shared" si="1"/>
        <v>0</v>
      </c>
    </row>
    <row r="58" spans="1:14" s="1" customFormat="1" x14ac:dyDescent="0.25">
      <c r="A58" s="38">
        <v>43</v>
      </c>
      <c r="B58" s="7" t="s">
        <v>56</v>
      </c>
      <c r="C58" s="7">
        <v>0</v>
      </c>
      <c r="D58" s="7">
        <v>0</v>
      </c>
      <c r="E58" s="7">
        <v>284.31</v>
      </c>
      <c r="F58" s="7">
        <v>0</v>
      </c>
      <c r="G58" s="11">
        <v>284.31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f t="shared" si="0"/>
        <v>0</v>
      </c>
      <c r="N58" s="39">
        <f t="shared" si="1"/>
        <v>0</v>
      </c>
    </row>
    <row r="59" spans="1:14" s="1" customFormat="1" ht="16.5" thickBot="1" x14ac:dyDescent="0.3">
      <c r="A59" s="40">
        <v>44</v>
      </c>
      <c r="B59" s="14" t="s">
        <v>57</v>
      </c>
      <c r="C59" s="14">
        <v>0</v>
      </c>
      <c r="D59" s="14">
        <v>0</v>
      </c>
      <c r="E59" s="14">
        <v>0</v>
      </c>
      <c r="F59" s="14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f t="shared" si="0"/>
        <v>0</v>
      </c>
      <c r="N59" s="41"/>
    </row>
    <row r="60" spans="1:14" s="9" customFormat="1" ht="16.5" thickBot="1" x14ac:dyDescent="0.3">
      <c r="A60" s="18"/>
      <c r="B60" s="19" t="s">
        <v>58</v>
      </c>
      <c r="C60" s="19">
        <v>29</v>
      </c>
      <c r="D60" s="19">
        <v>0</v>
      </c>
      <c r="E60" s="19">
        <v>285.68</v>
      </c>
      <c r="F60" s="19">
        <v>1.1200000000000001</v>
      </c>
      <c r="G60" s="20">
        <f>SUM(G56:G59)</f>
        <v>3718.8599999999997</v>
      </c>
      <c r="H60" s="20">
        <f t="shared" ref="H60:M60" si="11">SUM(H56:H59)</f>
        <v>0</v>
      </c>
      <c r="I60" s="20">
        <f t="shared" si="11"/>
        <v>0</v>
      </c>
      <c r="J60" s="20">
        <f t="shared" si="11"/>
        <v>0</v>
      </c>
      <c r="K60" s="20">
        <f t="shared" si="11"/>
        <v>0</v>
      </c>
      <c r="L60" s="20">
        <f t="shared" si="11"/>
        <v>0</v>
      </c>
      <c r="M60" s="20">
        <f t="shared" si="11"/>
        <v>0</v>
      </c>
      <c r="N60" s="24">
        <f t="shared" si="1"/>
        <v>0</v>
      </c>
    </row>
    <row r="61" spans="1:14" s="9" customFormat="1" ht="16.5" thickBot="1" x14ac:dyDescent="0.3">
      <c r="A61" s="50"/>
      <c r="B61" s="51" t="s">
        <v>62</v>
      </c>
      <c r="C61" s="51"/>
      <c r="D61" s="51"/>
      <c r="E61" s="51"/>
      <c r="F61" s="51"/>
      <c r="G61" s="52"/>
      <c r="H61" s="52"/>
      <c r="I61" s="52"/>
      <c r="J61" s="52"/>
      <c r="K61" s="52"/>
      <c r="L61" s="52"/>
      <c r="M61" s="52">
        <v>11052.05</v>
      </c>
      <c r="N61" s="53"/>
    </row>
    <row r="62" spans="1:14" s="9" customFormat="1" ht="16.5" thickBot="1" x14ac:dyDescent="0.3">
      <c r="A62" s="18"/>
      <c r="B62" s="19" t="s">
        <v>59</v>
      </c>
      <c r="C62" s="19">
        <v>19206</v>
      </c>
      <c r="D62" s="19">
        <v>337944.39</v>
      </c>
      <c r="E62" s="19">
        <v>268007.28000000003</v>
      </c>
      <c r="F62" s="19">
        <v>1181657.32</v>
      </c>
      <c r="G62" s="20">
        <f>G44+G47+G55+G60+G61</f>
        <v>1936554.71</v>
      </c>
      <c r="H62" s="20">
        <f t="shared" ref="H62:M62" si="12">H44+H47+H55+H60+H61</f>
        <v>189516.77</v>
      </c>
      <c r="I62" s="20">
        <f t="shared" si="12"/>
        <v>149653.6</v>
      </c>
      <c r="J62" s="20">
        <f t="shared" si="12"/>
        <v>641061.88</v>
      </c>
      <c r="K62" s="20">
        <f t="shared" si="12"/>
        <v>1057245.1400000001</v>
      </c>
      <c r="L62" s="20">
        <f t="shared" si="12"/>
        <v>75009.75</v>
      </c>
      <c r="M62" s="20">
        <f t="shared" si="12"/>
        <v>1143306.9400000002</v>
      </c>
      <c r="N62" s="24">
        <f t="shared" si="1"/>
        <v>59.038194691643916</v>
      </c>
    </row>
    <row r="63" spans="1:14" hidden="1" x14ac:dyDescent="0.25">
      <c r="A63" s="34"/>
      <c r="B63" s="61" t="s">
        <v>73</v>
      </c>
      <c r="C63" s="56"/>
      <c r="D63" s="56"/>
      <c r="E63" s="56"/>
      <c r="F63" s="56"/>
      <c r="G63" s="57">
        <v>1858255.15</v>
      </c>
      <c r="H63" s="57"/>
      <c r="I63" s="57"/>
      <c r="J63" s="57"/>
      <c r="K63" s="57">
        <v>1025078.9</v>
      </c>
      <c r="L63" s="57">
        <v>72389.05</v>
      </c>
      <c r="M63" s="57">
        <v>1108303.3600000001</v>
      </c>
      <c r="N63" s="58">
        <v>59.64</v>
      </c>
    </row>
    <row r="64" spans="1:14" hidden="1" x14ac:dyDescent="0.25">
      <c r="A64" s="38"/>
      <c r="B64" s="54" t="s">
        <v>63</v>
      </c>
      <c r="C64" s="54"/>
      <c r="D64" s="54"/>
      <c r="E64" s="54"/>
      <c r="F64" s="54"/>
      <c r="G64" s="55">
        <f>G62-G63</f>
        <v>78299.560000000056</v>
      </c>
      <c r="H64" s="55"/>
      <c r="I64" s="55"/>
      <c r="J64" s="55"/>
      <c r="K64" s="55"/>
      <c r="L64" s="55"/>
      <c r="M64" s="55">
        <f>M62-M63</f>
        <v>35003.580000000075</v>
      </c>
      <c r="N64" s="59"/>
    </row>
    <row r="65" spans="1:14" ht="16.5" hidden="1" thickBot="1" x14ac:dyDescent="0.3">
      <c r="A65" s="60"/>
      <c r="B65" s="62" t="s">
        <v>72</v>
      </c>
      <c r="C65" s="63"/>
      <c r="D65" s="63"/>
      <c r="E65" s="63"/>
      <c r="F65" s="63"/>
      <c r="G65" s="64">
        <v>1762288.92</v>
      </c>
      <c r="H65" s="64"/>
      <c r="I65" s="64"/>
      <c r="J65" s="64"/>
      <c r="K65" s="64">
        <v>962514.14</v>
      </c>
      <c r="L65" s="64">
        <v>72366.289999999994</v>
      </c>
      <c r="M65" s="64">
        <v>1034880.43</v>
      </c>
      <c r="N65" s="65">
        <f>M65/G65*100</f>
        <v>58.723652986480786</v>
      </c>
    </row>
    <row r="66" spans="1:14" hidden="1" x14ac:dyDescent="0.25"/>
  </sheetData>
  <mergeCells count="4">
    <mergeCell ref="A1:N1"/>
    <mergeCell ref="A2:N2"/>
    <mergeCell ref="A3:N3"/>
    <mergeCell ref="A4:N4"/>
  </mergeCells>
  <printOptions horizontalCentered="1" verticalCentered="1"/>
  <pageMargins left="0.55118110236220497" right="0.31496062992126" top="0.118110236220472" bottom="0.118110236220472" header="0" footer="0"/>
  <pageSetup paperSize="9"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2025-04-24T09:51:03Z</cp:lastPrinted>
  <dcterms:created xsi:type="dcterms:W3CDTF">2013-06-28T06:52:05Z</dcterms:created>
  <dcterms:modified xsi:type="dcterms:W3CDTF">2025-05-29T07:58:54Z</dcterms:modified>
</cp:coreProperties>
</file>